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_z\Downloads\New folder\"/>
    </mc:Choice>
  </mc:AlternateContent>
  <bookViews>
    <workbookView xWindow="0" yWindow="0" windowWidth="20490" windowHeight="7755"/>
  </bookViews>
  <sheets>
    <sheet name="คู่มือการใช้งาน" sheetId="2" r:id="rId1"/>
    <sheet name="การตลาด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A30" i="1"/>
  <c r="I29" i="1"/>
  <c r="H29" i="1"/>
  <c r="F29" i="1"/>
  <c r="M27" i="1"/>
  <c r="M26" i="1"/>
  <c r="K26" i="1"/>
  <c r="N26" i="1" s="1"/>
  <c r="D16" i="1"/>
  <c r="C16" i="1"/>
  <c r="A16" i="1"/>
  <c r="H15" i="1"/>
  <c r="F15" i="1"/>
  <c r="M30" i="1" s="1"/>
  <c r="M14" i="1"/>
  <c r="K14" i="1"/>
  <c r="N14" i="1" s="1"/>
  <c r="E14" i="1"/>
  <c r="E13" i="1"/>
  <c r="E12" i="1"/>
  <c r="E11" i="1"/>
  <c r="E10" i="1"/>
  <c r="E9" i="1"/>
  <c r="E8" i="1"/>
  <c r="E7" i="1"/>
  <c r="E6" i="1"/>
  <c r="E5" i="1"/>
  <c r="E15" i="1" s="1"/>
  <c r="I15" i="1" l="1"/>
  <c r="M28" i="1"/>
  <c r="M29" i="1"/>
</calcChain>
</file>

<file path=xl/sharedStrings.xml><?xml version="1.0" encoding="utf-8"?>
<sst xmlns="http://schemas.openxmlformats.org/spreadsheetml/2006/main" count="175" uniqueCount="144">
  <si>
    <t>วิทยาลัยเทคโนโลยีจอมเทียนบริหารธุรกิจ (JBAC)</t>
  </si>
  <si>
    <t>รหัส นศ.</t>
  </si>
  <si>
    <t>ชื่อ นศ.</t>
  </si>
  <si>
    <t xml:space="preserve">ระดับชั้น ปวช.1 ภาคเรียนที่ 1 </t>
  </si>
  <si>
    <t xml:space="preserve">ระดับชั้น ปวช.2 ภาคเรียนที่ 1 </t>
  </si>
  <si>
    <t xml:space="preserve">ระดับชั้น ปวช.3 ภาคเรียนที่ 1 </t>
  </si>
  <si>
    <t>รหัสวิชา</t>
  </si>
  <si>
    <t>ชื่อวิชา</t>
  </si>
  <si>
    <t>นก.</t>
  </si>
  <si>
    <t>เกรด</t>
  </si>
  <si>
    <t>2000-1101</t>
  </si>
  <si>
    <t>ภาษาไทยพื้นฐาน</t>
  </si>
  <si>
    <t>2000-1203</t>
  </si>
  <si>
    <t>ภาษาอังกฤษฟัง - พูด 1</t>
  </si>
  <si>
    <t>2000-1201</t>
  </si>
  <si>
    <t>ภาษาอังกฤษในชีวิตจริง 1</t>
  </si>
  <si>
    <t>2000-1303</t>
  </si>
  <si>
    <t>วิทยาศาสตร์เพี่อพัฒนาอาชีพธุรกิจและบริการ</t>
  </si>
  <si>
    <t>2000-1401</t>
  </si>
  <si>
    <t>คณิตศาสตร์พื้นฐาน</t>
  </si>
  <si>
    <t>2200-1001</t>
  </si>
  <si>
    <t>เศรษฐศาสตร์เบื้องต้น</t>
  </si>
  <si>
    <t>2000-1501</t>
  </si>
  <si>
    <t>หน้าที่พลเมืองและศีลธรรม</t>
  </si>
  <si>
    <t>2000-1601</t>
  </si>
  <si>
    <t>พลศึกษาเพื่อพัฒนาสุขภาพ</t>
  </si>
  <si>
    <t>2001-1002</t>
  </si>
  <si>
    <t>การเป็นผู้ประกอบการ</t>
  </si>
  <si>
    <t>2001-1001</t>
  </si>
  <si>
    <t>ความรู้เกี่ยวกับงานอาชีพ</t>
  </si>
  <si>
    <t>2000-9206</t>
  </si>
  <si>
    <t>ภาษาจีนเพื่อการสื่อสาร 1</t>
  </si>
  <si>
    <t>2001-2001</t>
  </si>
  <si>
    <t>คอมพิวเตอร์และสารสนเทศเพื่องานอาชีพ</t>
  </si>
  <si>
    <t>2200-1008</t>
  </si>
  <si>
    <t>กฎหมายพาณิชย์</t>
  </si>
  <si>
    <t>2200-1002</t>
  </si>
  <si>
    <t>การบัญชีเบื้องต้น 1</t>
  </si>
  <si>
    <t>2000-9208</t>
  </si>
  <si>
    <t>ภาษาญี่ปุ่นเพื่อการสื่อสาร 1</t>
  </si>
  <si>
    <t>2700-1001</t>
  </si>
  <si>
    <t>อุตสาหกรรมท่องเที่ยว</t>
  </si>
  <si>
    <t>2200-1004</t>
  </si>
  <si>
    <t>การขายเบื้องต้น 1</t>
  </si>
  <si>
    <t>2204-2108</t>
  </si>
  <si>
    <t>โปรแกรมประมวลผลคำ</t>
  </si>
  <si>
    <t>2000-2005</t>
  </si>
  <si>
    <t>กิจกรรมเสริมหลักสูตร 5</t>
  </si>
  <si>
    <t>N/C</t>
  </si>
  <si>
    <t>2200-1006</t>
  </si>
  <si>
    <t>พิมพ์ดีดไทยเบื้องต้น</t>
  </si>
  <si>
    <t>2000-2003</t>
  </si>
  <si>
    <t>กิจกรรมเสริมหลักสูตร 3</t>
  </si>
  <si>
    <t>เกรดเฉลี่ย</t>
  </si>
  <si>
    <t>2000-2001</t>
  </si>
  <si>
    <t>กิจกรรมเสริมหลักสูตร 1</t>
  </si>
  <si>
    <t>ระดับชั้น ปวช.1 ภาคเรียนที่ 2</t>
  </si>
  <si>
    <t>ระดับชั้น ปวช.2 ภาคเรียนที่ 2</t>
  </si>
  <si>
    <t>ระดับชั้น ปวช.3 ภาคเรียนที่ 2</t>
  </si>
  <si>
    <t>2000-1102</t>
  </si>
  <si>
    <t>ภาษาไทยเพื่ออาชีพ</t>
  </si>
  <si>
    <t>2000-1204</t>
  </si>
  <si>
    <t>ภาษาอังกฤษฟัง - พูด 2</t>
  </si>
  <si>
    <t>2000-1202</t>
  </si>
  <si>
    <t>ภาษาอังกฤษในชีวิตจริง 2</t>
  </si>
  <si>
    <t>ฝึกงาน</t>
  </si>
  <si>
    <t>2000-1301</t>
  </si>
  <si>
    <t>วิทยาศาสตร์เพี่อพัฒนาทักษะชีวิต</t>
  </si>
  <si>
    <t>โครงการ</t>
  </si>
  <si>
    <t>2000-1402</t>
  </si>
  <si>
    <t>คณิตศาสตร์พื้นฐานอาชีพ</t>
  </si>
  <si>
    <t>2000-9203</t>
  </si>
  <si>
    <t>ภาษาอังกฤษสมัครงาน</t>
  </si>
  <si>
    <t>2000-1503</t>
  </si>
  <si>
    <t>ภูมิศาสตร์และประวัติศาสตร์ไทย</t>
  </si>
  <si>
    <t>2000-9207</t>
  </si>
  <si>
    <t>ภาษาจีนเพื่อการสื่อสาร 2</t>
  </si>
  <si>
    <t>2000-1602</t>
  </si>
  <si>
    <t>ทักษะชีวิตในการพัฒนาสุขภาพ</t>
  </si>
  <si>
    <t>2000-2006</t>
  </si>
  <si>
    <t>กิจกรรมเสริมหลักสูตร 6</t>
  </si>
  <si>
    <t>2200-1003</t>
  </si>
  <si>
    <t>การบัญชีเบื้องต้น 2</t>
  </si>
  <si>
    <t>2001-1003</t>
  </si>
  <si>
    <t>พลังงานและสิ่งแวดล้อม</t>
  </si>
  <si>
    <t>2200-1005</t>
  </si>
  <si>
    <t>การขายเบื้องต้น 2</t>
  </si>
  <si>
    <t>2000-1504</t>
  </si>
  <si>
    <t>อาเซียนศึกษา</t>
  </si>
  <si>
    <t>2200-1007</t>
  </si>
  <si>
    <t>พิมพ์ดีดอังกฤษเบื้องต้น</t>
  </si>
  <si>
    <t>2000-9209</t>
  </si>
  <si>
    <t>ภาษาญี่ปุ่นเพื่อการสื่อสาร 2</t>
  </si>
  <si>
    <t>เกรดเฉลี่ยสะสม 2 ภาคเรียน</t>
  </si>
  <si>
    <t>2204-2111</t>
  </si>
  <si>
    <t>อินเตอร์เน็ตเพื่องานธุรกิจ</t>
  </si>
  <si>
    <t>2000-2004</t>
  </si>
  <si>
    <t>กิจกรรมเสริมหลักสูตร 4</t>
  </si>
  <si>
    <t>เกรดเฉลี่ยสะสม 4 ภาคเรียน</t>
  </si>
  <si>
    <t>2000-2002</t>
  </si>
  <si>
    <t>กิจกรรมเสริมหลักสูตร 2</t>
  </si>
  <si>
    <t>เกรดเฉลี่ยสะสม 5 ภาคเรียน</t>
  </si>
  <si>
    <t>เกรดเฉลี่ยจบการศึกษา 6 ภาคเรียน</t>
  </si>
  <si>
    <t>ให้นักศึกษากรอกเพียงเกรดที่ได้ในแต่ละรายวิชาเท่านั้น ห้ามเปลี่ยนแปลงแก้ไข ทุกตำแหน่งเซลล์ในตาราง</t>
  </si>
  <si>
    <t>เกรดเฉลี่ยจะขึ้นอัตโนมัติ เกรดสะสม 2,4,5,6 ภาค ต้องเรียนให้ครบ เกรดเฉลี่ยถึงจะสมบูรณ์</t>
  </si>
  <si>
    <t>โครงสร้างหลักสูตรประกาศนียบัตรวิชาชีพ พุทธศักราช 2556  สาขาวิชาการตลาด</t>
  </si>
  <si>
    <t>2202-2104</t>
  </si>
  <si>
    <t>การบรรจุภัณฑ์</t>
  </si>
  <si>
    <t>2202-2106</t>
  </si>
  <si>
    <t>การกำหนดราคา</t>
  </si>
  <si>
    <t>2202-2109</t>
  </si>
  <si>
    <t>การจัดการผลิตภัณฑ์ท้องถิ่น</t>
  </si>
  <si>
    <t>2202-2001</t>
  </si>
  <si>
    <t>ศิลปะการขาย</t>
  </si>
  <si>
    <t>2202-2113</t>
  </si>
  <si>
    <t>การขายออนไลน์</t>
  </si>
  <si>
    <t>2202-2002</t>
  </si>
  <si>
    <t>การหาข้อมูลทางการตลาด</t>
  </si>
  <si>
    <t>2202-2003</t>
  </si>
  <si>
    <t>การดำเนินธุรกิจขนาดย่อม</t>
  </si>
  <si>
    <t>2202-2004</t>
  </si>
  <si>
    <t>การจัดจำหน่ายสินค้าและบริการ</t>
  </si>
  <si>
    <t>2202-2007</t>
  </si>
  <si>
    <t>การจัดแสดงสินค้า</t>
  </si>
  <si>
    <t>2202-2005</t>
  </si>
  <si>
    <t>การโฆษณา</t>
  </si>
  <si>
    <t>2202-2107</t>
  </si>
  <si>
    <t>การประกันภัย</t>
  </si>
  <si>
    <t>2202-2006</t>
  </si>
  <si>
    <t>การส่งเสริมการขาย</t>
  </si>
  <si>
    <t>2202-8001</t>
  </si>
  <si>
    <t>2202-2008</t>
  </si>
  <si>
    <t>การพัฒนาบุคลิกภาพพนักงานขาย</t>
  </si>
  <si>
    <t>2202-8501</t>
  </si>
  <si>
    <t>2202-2101</t>
  </si>
  <si>
    <t>การจัดซื้อเบื้องต้น</t>
  </si>
  <si>
    <t>2202-2103</t>
  </si>
  <si>
    <t xml:space="preserve">วิธีใช้ตารางคำนวณ ผลการเรียน </t>
  </si>
  <si>
    <t xml:space="preserve">1. ให้นักศึกษา กรอก เกรดที่ได้ในช่องเกรด เป็นตัวเลข อาราบิค ขร. มส. ใส่ เกรด 0 </t>
  </si>
  <si>
    <t>2. กิจกรรมองค์กรวิชาชีพ กรอก ผ หรือ มผ หรือ ขร ได้</t>
  </si>
  <si>
    <t>3. ห้ามเปลี่ยนแปลงแก้ไขเซลล์ ในแผ่นงานทุกเซลล์ เพราะมีการซ่อนสูตร หากลบ อาจทำให้</t>
  </si>
  <si>
    <t xml:space="preserve">    ผลการคำนวณไม่ตรงกับความเป็นจริง</t>
  </si>
  <si>
    <t>4. ตารางคำนวณนี้ มีค่าความละเอียดค่อนข้างสูง ปัดเศษทศนิยมตัวที่ สาม ตามหลักสากล</t>
  </si>
  <si>
    <t>มีข้อสงสัยถามผู้จัดทำ   อ.อภิวิชญ์   ปีนัง  088-2016448 หรือ อ. แผนกคอมพิวเตอร์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</si>
</sst>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7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9" tint="0.79998168889431442"/>
      <name val="TH SarabunPSK"/>
      <family val="2"/>
    </font>
    <font>
      <b/>
      <sz val="16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3"/>
      <name val="TH SarabunPSK"/>
      <family val="2"/>
    </font>
    <font>
      <sz val="20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20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/>
    <xf numFmtId="0" fontId="2" fillId="2" borderId="5" xfId="0" applyFont="1" applyFill="1" applyBorder="1" applyAlignment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quotePrefix="1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/>
    <xf numFmtId="187" fontId="4" fillId="5" borderId="2" xfId="0" applyNumberFormat="1" applyFont="1" applyFill="1" applyBorder="1"/>
    <xf numFmtId="0" fontId="1" fillId="5" borderId="4" xfId="0" applyFont="1" applyFill="1" applyBorder="1" applyAlignment="1">
      <alignment horizontal="right"/>
    </xf>
    <xf numFmtId="187" fontId="4" fillId="5" borderId="5" xfId="0" applyNumberFormat="1" applyFont="1" applyFill="1" applyBorder="1" applyAlignment="1"/>
    <xf numFmtId="2" fontId="1" fillId="5" borderId="4" xfId="0" applyNumberFormat="1" applyFont="1" applyFill="1" applyBorder="1" applyAlignment="1">
      <alignment horizontal="center"/>
    </xf>
    <xf numFmtId="0" fontId="3" fillId="0" borderId="1" xfId="0" applyFont="1" applyBorder="1"/>
    <xf numFmtId="2" fontId="5" fillId="5" borderId="4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5" xfId="0" applyNumberFormat="1" applyFont="1" applyBorder="1" applyAlignment="1">
      <alignment horizontal="center"/>
    </xf>
    <xf numFmtId="0" fontId="12" fillId="0" borderId="5" xfId="0" applyFont="1" applyBorder="1"/>
    <xf numFmtId="1" fontId="3" fillId="0" borderId="5" xfId="0" quotePrefix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" fontId="12" fillId="0" borderId="5" xfId="0" applyNumberFormat="1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8" fillId="0" borderId="5" xfId="0" applyFont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3" fillId="6" borderId="0" xfId="0" applyFont="1" applyFill="1"/>
    <xf numFmtId="0" fontId="13" fillId="0" borderId="0" xfId="0" applyFont="1"/>
    <xf numFmtId="0" fontId="14" fillId="6" borderId="0" xfId="0" applyFont="1" applyFill="1"/>
    <xf numFmtId="0" fontId="15" fillId="6" borderId="0" xfId="0" applyFont="1" applyFill="1"/>
    <xf numFmtId="0" fontId="16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N10" sqref="N10"/>
    </sheetView>
  </sheetViews>
  <sheetFormatPr defaultRowHeight="26.25" x14ac:dyDescent="0.4"/>
  <cols>
    <col min="1" max="12" width="9.25" style="45" customWidth="1"/>
    <col min="13" max="16384" width="9" style="45"/>
  </cols>
  <sheetData>
    <row r="1" spans="1:12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x14ac:dyDescent="0.4">
      <c r="A2" s="46" t="s">
        <v>137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4">
      <c r="A3" s="44"/>
      <c r="B3" s="47" t="s">
        <v>138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4">
      <c r="A4" s="44"/>
      <c r="B4" s="47" t="s">
        <v>139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4">
      <c r="A5" s="44"/>
      <c r="B5" s="47" t="s">
        <v>140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x14ac:dyDescent="0.4">
      <c r="A6" s="44"/>
      <c r="B6" s="47" t="s">
        <v>141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4">
      <c r="A7" s="44"/>
      <c r="B7" s="47" t="s">
        <v>142</v>
      </c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4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x14ac:dyDescent="0.4">
      <c r="A9" s="44"/>
      <c r="B9" s="48" t="s">
        <v>143</v>
      </c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x14ac:dyDescent="0.4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F10" sqref="F10"/>
    </sheetView>
  </sheetViews>
  <sheetFormatPr defaultColWidth="9" defaultRowHeight="18" customHeight="1" x14ac:dyDescent="0.35"/>
  <cols>
    <col min="1" max="1" width="8.375" style="4" customWidth="1"/>
    <col min="2" max="2" width="24.375" style="1" customWidth="1"/>
    <col min="3" max="3" width="3.75" style="1" customWidth="1"/>
    <col min="4" max="4" width="5.25" style="1" customWidth="1"/>
    <col min="5" max="5" width="0.625" style="1" customWidth="1"/>
    <col min="6" max="6" width="8" style="1" customWidth="1"/>
    <col min="7" max="7" width="27.375" style="1" customWidth="1"/>
    <col min="8" max="8" width="4" style="1" customWidth="1"/>
    <col min="9" max="9" width="5.375" style="1" customWidth="1"/>
    <col min="10" max="10" width="0.625" style="1" customWidth="1"/>
    <col min="11" max="11" width="7.875" style="1" customWidth="1"/>
    <col min="12" max="12" width="27.125" style="1" customWidth="1"/>
    <col min="13" max="13" width="3.375" style="1" customWidth="1"/>
    <col min="14" max="14" width="5.625" style="1" customWidth="1"/>
    <col min="15" max="16384" width="9" style="1"/>
  </cols>
  <sheetData>
    <row r="1" spans="1:14" ht="20.25" customHeight="1" x14ac:dyDescent="0.35">
      <c r="A1" s="40" t="s">
        <v>0</v>
      </c>
      <c r="B1" s="40"/>
      <c r="C1" s="40"/>
      <c r="D1" s="40"/>
      <c r="E1" s="40"/>
      <c r="F1" s="40"/>
      <c r="G1" s="40"/>
      <c r="H1" s="40"/>
      <c r="K1" s="2" t="s">
        <v>1</v>
      </c>
      <c r="L1" s="41"/>
      <c r="M1" s="42"/>
      <c r="N1" s="43"/>
    </row>
    <row r="2" spans="1:14" ht="20.25" customHeight="1" x14ac:dyDescent="0.35">
      <c r="A2" s="40" t="s">
        <v>105</v>
      </c>
      <c r="B2" s="40"/>
      <c r="C2" s="40"/>
      <c r="D2" s="40"/>
      <c r="E2" s="40"/>
      <c r="F2" s="40"/>
      <c r="G2" s="40"/>
      <c r="H2" s="40"/>
      <c r="K2" s="3" t="s">
        <v>2</v>
      </c>
      <c r="L2" s="41"/>
      <c r="M2" s="42"/>
      <c r="N2" s="43"/>
    </row>
    <row r="3" spans="1:14" ht="18" customHeight="1" x14ac:dyDescent="0.35">
      <c r="A3" s="37" t="s">
        <v>3</v>
      </c>
      <c r="B3" s="38"/>
      <c r="C3" s="38"/>
      <c r="D3" s="39"/>
      <c r="E3" s="21"/>
      <c r="F3" s="37" t="s">
        <v>4</v>
      </c>
      <c r="G3" s="38"/>
      <c r="H3" s="38"/>
      <c r="I3" s="39"/>
      <c r="J3" s="20"/>
      <c r="K3" s="37" t="s">
        <v>5</v>
      </c>
      <c r="L3" s="38"/>
      <c r="M3" s="38"/>
      <c r="N3" s="39"/>
    </row>
    <row r="4" spans="1:14" ht="18" customHeight="1" x14ac:dyDescent="0.35">
      <c r="A4" s="33" t="s">
        <v>6</v>
      </c>
      <c r="B4" s="33" t="s">
        <v>7</v>
      </c>
      <c r="C4" s="33" t="s">
        <v>8</v>
      </c>
      <c r="D4" s="33" t="s">
        <v>9</v>
      </c>
      <c r="E4" s="20"/>
      <c r="F4" s="33" t="s">
        <v>6</v>
      </c>
      <c r="G4" s="33" t="s">
        <v>7</v>
      </c>
      <c r="H4" s="33" t="s">
        <v>8</v>
      </c>
      <c r="I4" s="33" t="s">
        <v>9</v>
      </c>
      <c r="J4" s="20"/>
      <c r="K4" s="33" t="s">
        <v>6</v>
      </c>
      <c r="L4" s="33" t="s">
        <v>7</v>
      </c>
      <c r="M4" s="33" t="s">
        <v>8</v>
      </c>
      <c r="N4" s="33" t="s">
        <v>9</v>
      </c>
    </row>
    <row r="5" spans="1:14" s="10" customFormat="1" ht="18" customHeight="1" x14ac:dyDescent="0.35">
      <c r="A5" s="5" t="s">
        <v>10</v>
      </c>
      <c r="B5" s="6" t="s">
        <v>11</v>
      </c>
      <c r="C5" s="7">
        <v>2</v>
      </c>
      <c r="D5" s="8"/>
      <c r="E5" s="9">
        <f>C5*D5</f>
        <v>0</v>
      </c>
      <c r="F5" s="5" t="s">
        <v>12</v>
      </c>
      <c r="G5" s="6" t="s">
        <v>13</v>
      </c>
      <c r="H5" s="7">
        <v>1</v>
      </c>
      <c r="I5" s="8"/>
      <c r="K5" s="24" t="s">
        <v>106</v>
      </c>
      <c r="L5" s="25" t="s">
        <v>107</v>
      </c>
      <c r="M5" s="26">
        <v>2</v>
      </c>
      <c r="N5" s="8"/>
    </row>
    <row r="6" spans="1:14" s="10" customFormat="1" ht="18" customHeight="1" x14ac:dyDescent="0.35">
      <c r="A6" s="5" t="s">
        <v>14</v>
      </c>
      <c r="B6" s="6" t="s">
        <v>15</v>
      </c>
      <c r="C6" s="7">
        <v>2</v>
      </c>
      <c r="D6" s="8"/>
      <c r="E6" s="9">
        <f t="shared" ref="E6:E14" si="0">C6*D6</f>
        <v>0</v>
      </c>
      <c r="F6" s="5" t="s">
        <v>16</v>
      </c>
      <c r="G6" s="34" t="s">
        <v>17</v>
      </c>
      <c r="H6" s="7">
        <v>2</v>
      </c>
      <c r="I6" s="8"/>
      <c r="K6" s="24" t="s">
        <v>108</v>
      </c>
      <c r="L6" s="27" t="s">
        <v>109</v>
      </c>
      <c r="M6" s="26">
        <v>2</v>
      </c>
      <c r="N6" s="8"/>
    </row>
    <row r="7" spans="1:14" s="10" customFormat="1" ht="18" customHeight="1" x14ac:dyDescent="0.35">
      <c r="A7" s="5" t="s">
        <v>18</v>
      </c>
      <c r="B7" s="6" t="s">
        <v>19</v>
      </c>
      <c r="C7" s="7">
        <v>2</v>
      </c>
      <c r="D7" s="8"/>
      <c r="E7" s="9">
        <f t="shared" si="0"/>
        <v>0</v>
      </c>
      <c r="F7" s="5" t="s">
        <v>20</v>
      </c>
      <c r="G7" s="6" t="s">
        <v>21</v>
      </c>
      <c r="H7" s="7">
        <v>2</v>
      </c>
      <c r="I7" s="8"/>
      <c r="K7" s="24" t="s">
        <v>110</v>
      </c>
      <c r="L7" s="27" t="s">
        <v>111</v>
      </c>
      <c r="M7" s="26">
        <v>3</v>
      </c>
      <c r="N7" s="8"/>
    </row>
    <row r="8" spans="1:14" s="10" customFormat="1" ht="18" customHeight="1" x14ac:dyDescent="0.35">
      <c r="A8" s="5" t="s">
        <v>22</v>
      </c>
      <c r="B8" s="6" t="s">
        <v>23</v>
      </c>
      <c r="C8" s="7">
        <v>2</v>
      </c>
      <c r="D8" s="8"/>
      <c r="E8" s="9">
        <f t="shared" si="0"/>
        <v>0</v>
      </c>
      <c r="F8" s="24" t="s">
        <v>112</v>
      </c>
      <c r="G8" s="27" t="s">
        <v>113</v>
      </c>
      <c r="H8" s="7">
        <v>3</v>
      </c>
      <c r="I8" s="8"/>
      <c r="K8" s="24" t="s">
        <v>114</v>
      </c>
      <c r="L8" s="27" t="s">
        <v>115</v>
      </c>
      <c r="M8" s="26">
        <v>3</v>
      </c>
      <c r="N8" s="8"/>
    </row>
    <row r="9" spans="1:14" s="10" customFormat="1" ht="18" customHeight="1" x14ac:dyDescent="0.35">
      <c r="A9" s="5" t="s">
        <v>24</v>
      </c>
      <c r="B9" s="6" t="s">
        <v>25</v>
      </c>
      <c r="C9" s="7">
        <v>1</v>
      </c>
      <c r="D9" s="8"/>
      <c r="E9" s="9">
        <f t="shared" si="0"/>
        <v>0</v>
      </c>
      <c r="F9" s="24" t="s">
        <v>116</v>
      </c>
      <c r="G9" s="27" t="s">
        <v>117</v>
      </c>
      <c r="H9" s="7">
        <v>3</v>
      </c>
      <c r="I9" s="8"/>
      <c r="K9" s="5" t="s">
        <v>26</v>
      </c>
      <c r="L9" s="6" t="s">
        <v>27</v>
      </c>
      <c r="M9" s="7">
        <v>2</v>
      </c>
      <c r="N9" s="8"/>
    </row>
    <row r="10" spans="1:14" s="10" customFormat="1" ht="18" customHeight="1" x14ac:dyDescent="0.35">
      <c r="A10" s="5" t="s">
        <v>28</v>
      </c>
      <c r="B10" s="6" t="s">
        <v>29</v>
      </c>
      <c r="C10" s="7">
        <v>2</v>
      </c>
      <c r="D10" s="8"/>
      <c r="E10" s="9">
        <f t="shared" si="0"/>
        <v>0</v>
      </c>
      <c r="F10" s="24" t="s">
        <v>118</v>
      </c>
      <c r="G10" s="27" t="s">
        <v>119</v>
      </c>
      <c r="H10" s="7">
        <v>3</v>
      </c>
      <c r="I10" s="8"/>
      <c r="K10" s="5" t="s">
        <v>30</v>
      </c>
      <c r="L10" s="6" t="s">
        <v>31</v>
      </c>
      <c r="M10" s="7">
        <v>1</v>
      </c>
      <c r="N10" s="8"/>
    </row>
    <row r="11" spans="1:14" s="10" customFormat="1" ht="18" customHeight="1" x14ac:dyDescent="0.35">
      <c r="A11" s="5" t="s">
        <v>32</v>
      </c>
      <c r="B11" s="6" t="s">
        <v>33</v>
      </c>
      <c r="C11" s="7">
        <v>2</v>
      </c>
      <c r="D11" s="8"/>
      <c r="E11" s="9">
        <f t="shared" si="0"/>
        <v>0</v>
      </c>
      <c r="F11" s="24" t="s">
        <v>120</v>
      </c>
      <c r="G11" s="27" t="s">
        <v>121</v>
      </c>
      <c r="H11" s="7">
        <v>3</v>
      </c>
      <c r="I11" s="8"/>
      <c r="K11" s="5" t="s">
        <v>34</v>
      </c>
      <c r="L11" s="6" t="s">
        <v>35</v>
      </c>
      <c r="M11" s="7">
        <v>2</v>
      </c>
      <c r="N11" s="8"/>
    </row>
    <row r="12" spans="1:14" s="10" customFormat="1" ht="18" customHeight="1" x14ac:dyDescent="0.35">
      <c r="A12" s="5" t="s">
        <v>36</v>
      </c>
      <c r="B12" s="6" t="s">
        <v>37</v>
      </c>
      <c r="C12" s="7">
        <v>2</v>
      </c>
      <c r="D12" s="8"/>
      <c r="E12" s="9">
        <f t="shared" si="0"/>
        <v>0</v>
      </c>
      <c r="F12" s="5" t="s">
        <v>38</v>
      </c>
      <c r="G12" s="6" t="s">
        <v>39</v>
      </c>
      <c r="H12" s="7">
        <v>1</v>
      </c>
      <c r="I12" s="8"/>
      <c r="K12" s="5" t="s">
        <v>40</v>
      </c>
      <c r="L12" s="6" t="s">
        <v>41</v>
      </c>
      <c r="M12" s="7">
        <v>2</v>
      </c>
      <c r="N12" s="8"/>
    </row>
    <row r="13" spans="1:14" s="10" customFormat="1" ht="18" customHeight="1" x14ac:dyDescent="0.35">
      <c r="A13" s="5" t="s">
        <v>42</v>
      </c>
      <c r="B13" s="6" t="s">
        <v>43</v>
      </c>
      <c r="C13" s="7">
        <v>2</v>
      </c>
      <c r="D13" s="8"/>
      <c r="E13" s="9">
        <f t="shared" si="0"/>
        <v>0</v>
      </c>
      <c r="F13" s="5" t="s">
        <v>44</v>
      </c>
      <c r="G13" s="6" t="s">
        <v>45</v>
      </c>
      <c r="H13" s="7">
        <v>2</v>
      </c>
      <c r="I13" s="8"/>
      <c r="K13" s="5" t="s">
        <v>46</v>
      </c>
      <c r="L13" s="6" t="s">
        <v>47</v>
      </c>
      <c r="M13" s="7" t="s">
        <v>48</v>
      </c>
      <c r="N13" s="8"/>
    </row>
    <row r="14" spans="1:14" s="10" customFormat="1" ht="18" customHeight="1" x14ac:dyDescent="0.35">
      <c r="A14" s="5" t="s">
        <v>49</v>
      </c>
      <c r="B14" s="6" t="s">
        <v>50</v>
      </c>
      <c r="C14" s="7">
        <v>2</v>
      </c>
      <c r="D14" s="8"/>
      <c r="E14" s="9">
        <f t="shared" si="0"/>
        <v>0</v>
      </c>
      <c r="F14" s="5" t="s">
        <v>51</v>
      </c>
      <c r="G14" s="6" t="s">
        <v>52</v>
      </c>
      <c r="H14" s="7" t="s">
        <v>48</v>
      </c>
      <c r="I14" s="8"/>
      <c r="K14" s="11">
        <f>(M5*N5)+(M6*N6)+(M7*N7)+(M8*N8)+(M9*N9)+(M10*N10)+(M11*N11)+(M12*N12)</f>
        <v>0</v>
      </c>
      <c r="L14" s="12" t="s">
        <v>53</v>
      </c>
      <c r="M14" s="13">
        <f>SUM(M5:M12)</f>
        <v>17</v>
      </c>
      <c r="N14" s="14">
        <f>K14/M14</f>
        <v>0</v>
      </c>
    </row>
    <row r="15" spans="1:14" s="10" customFormat="1" ht="18" customHeight="1" x14ac:dyDescent="0.35">
      <c r="A15" s="5" t="s">
        <v>54</v>
      </c>
      <c r="B15" s="6" t="s">
        <v>55</v>
      </c>
      <c r="C15" s="7" t="s">
        <v>48</v>
      </c>
      <c r="D15" s="8"/>
      <c r="E15" s="9">
        <f>SUM(E5:E14)</f>
        <v>0</v>
      </c>
      <c r="F15" s="11">
        <f>(H5*I5)+(H6*I6)+(H7*I7)+(H8*I8)+(H9*I9)+(H10*I10)+(H11*I11)+(H12*I12)+(H13*I13)</f>
        <v>0</v>
      </c>
      <c r="G15" s="12" t="s">
        <v>53</v>
      </c>
      <c r="H15" s="13">
        <f>SUM(H5:H13)</f>
        <v>20</v>
      </c>
      <c r="I15" s="14">
        <f>F15/H15</f>
        <v>0</v>
      </c>
    </row>
    <row r="16" spans="1:14" s="10" customFormat="1" ht="20.25" customHeight="1" x14ac:dyDescent="0.35">
      <c r="A16" s="11">
        <f>(C5*D5)+(C6*D6)+(C7*D7)+(C8*D8)+(C9*D9)+(C10*D10)+(C11*D11)+(C12*D12)+(C13*D13)+(C14*D14)</f>
        <v>0</v>
      </c>
      <c r="B16" s="12" t="s">
        <v>53</v>
      </c>
      <c r="C16" s="13">
        <f>SUM(C5:C14)</f>
        <v>19</v>
      </c>
      <c r="D16" s="14">
        <f>A16/C16</f>
        <v>0</v>
      </c>
      <c r="H16" s="15"/>
      <c r="I16" s="15"/>
    </row>
    <row r="17" spans="1:14" s="10" customFormat="1" ht="18" customHeight="1" x14ac:dyDescent="0.3">
      <c r="A17" s="37" t="s">
        <v>56</v>
      </c>
      <c r="B17" s="38"/>
      <c r="C17" s="38"/>
      <c r="D17" s="39"/>
      <c r="E17" s="20"/>
      <c r="F17" s="37" t="s">
        <v>57</v>
      </c>
      <c r="G17" s="38"/>
      <c r="H17" s="38"/>
      <c r="I17" s="39"/>
      <c r="J17" s="20"/>
      <c r="K17" s="37" t="s">
        <v>58</v>
      </c>
      <c r="L17" s="38"/>
      <c r="M17" s="38"/>
      <c r="N17" s="39"/>
    </row>
    <row r="18" spans="1:14" s="10" customFormat="1" ht="18" customHeight="1" x14ac:dyDescent="0.3">
      <c r="A18" s="33" t="s">
        <v>6</v>
      </c>
      <c r="B18" s="33" t="s">
        <v>7</v>
      </c>
      <c r="C18" s="33" t="s">
        <v>8</v>
      </c>
      <c r="D18" s="33" t="s">
        <v>9</v>
      </c>
      <c r="E18" s="20"/>
      <c r="F18" s="33" t="s">
        <v>6</v>
      </c>
      <c r="G18" s="33" t="s">
        <v>7</v>
      </c>
      <c r="H18" s="33" t="s">
        <v>8</v>
      </c>
      <c r="I18" s="33" t="s">
        <v>9</v>
      </c>
      <c r="J18" s="20"/>
      <c r="K18" s="33" t="s">
        <v>6</v>
      </c>
      <c r="L18" s="33" t="s">
        <v>7</v>
      </c>
      <c r="M18" s="33" t="s">
        <v>8</v>
      </c>
      <c r="N18" s="33" t="s">
        <v>9</v>
      </c>
    </row>
    <row r="19" spans="1:14" s="10" customFormat="1" ht="18" customHeight="1" x14ac:dyDescent="0.35">
      <c r="A19" s="5" t="s">
        <v>59</v>
      </c>
      <c r="B19" s="6" t="s">
        <v>60</v>
      </c>
      <c r="C19" s="7">
        <v>1</v>
      </c>
      <c r="D19" s="8"/>
      <c r="F19" s="5" t="s">
        <v>61</v>
      </c>
      <c r="G19" s="6" t="s">
        <v>62</v>
      </c>
      <c r="H19" s="28">
        <v>1</v>
      </c>
      <c r="I19" s="8"/>
      <c r="K19" s="24" t="s">
        <v>122</v>
      </c>
      <c r="L19" s="25" t="s">
        <v>123</v>
      </c>
      <c r="M19" s="7">
        <v>3</v>
      </c>
      <c r="N19" s="8"/>
    </row>
    <row r="20" spans="1:14" s="10" customFormat="1" ht="18" customHeight="1" x14ac:dyDescent="0.35">
      <c r="A20" s="5" t="s">
        <v>63</v>
      </c>
      <c r="B20" s="6" t="s">
        <v>64</v>
      </c>
      <c r="C20" s="7">
        <v>2</v>
      </c>
      <c r="D20" s="8"/>
      <c r="F20" s="24" t="s">
        <v>124</v>
      </c>
      <c r="G20" s="27" t="s">
        <v>125</v>
      </c>
      <c r="H20" s="29">
        <v>3</v>
      </c>
      <c r="I20" s="8"/>
      <c r="K20" s="30" t="s">
        <v>126</v>
      </c>
      <c r="L20" s="31" t="s">
        <v>127</v>
      </c>
      <c r="M20" s="7">
        <v>3</v>
      </c>
      <c r="N20" s="8"/>
    </row>
    <row r="21" spans="1:14" s="10" customFormat="1" ht="18" customHeight="1" x14ac:dyDescent="0.35">
      <c r="A21" s="5" t="s">
        <v>66</v>
      </c>
      <c r="B21" s="6" t="s">
        <v>67</v>
      </c>
      <c r="C21" s="7">
        <v>2</v>
      </c>
      <c r="D21" s="8"/>
      <c r="F21" s="24" t="s">
        <v>128</v>
      </c>
      <c r="G21" s="27" t="s">
        <v>129</v>
      </c>
      <c r="H21" s="32">
        <v>3</v>
      </c>
      <c r="I21" s="8"/>
      <c r="K21" s="5" t="s">
        <v>130</v>
      </c>
      <c r="L21" s="6" t="s">
        <v>65</v>
      </c>
      <c r="M21" s="7">
        <v>4</v>
      </c>
      <c r="N21" s="8"/>
    </row>
    <row r="22" spans="1:14" s="10" customFormat="1" ht="18" customHeight="1" x14ac:dyDescent="0.35">
      <c r="A22" s="5" t="s">
        <v>69</v>
      </c>
      <c r="B22" s="6" t="s">
        <v>70</v>
      </c>
      <c r="C22" s="7">
        <v>2</v>
      </c>
      <c r="D22" s="8"/>
      <c r="F22" s="24" t="s">
        <v>131</v>
      </c>
      <c r="G22" s="27" t="s">
        <v>132</v>
      </c>
      <c r="H22" s="32">
        <v>3</v>
      </c>
      <c r="I22" s="8"/>
      <c r="K22" s="5" t="s">
        <v>133</v>
      </c>
      <c r="L22" s="6" t="s">
        <v>68</v>
      </c>
      <c r="M22" s="7">
        <v>4</v>
      </c>
      <c r="N22" s="8"/>
    </row>
    <row r="23" spans="1:14" s="10" customFormat="1" ht="18" customHeight="1" x14ac:dyDescent="0.35">
      <c r="A23" s="5" t="s">
        <v>73</v>
      </c>
      <c r="B23" s="6" t="s">
        <v>74</v>
      </c>
      <c r="C23" s="7">
        <v>2</v>
      </c>
      <c r="D23" s="8"/>
      <c r="F23" s="24" t="s">
        <v>134</v>
      </c>
      <c r="G23" s="27" t="s">
        <v>135</v>
      </c>
      <c r="H23" s="32">
        <v>2</v>
      </c>
      <c r="I23" s="8"/>
      <c r="K23" s="5" t="s">
        <v>71</v>
      </c>
      <c r="L23" s="6" t="s">
        <v>72</v>
      </c>
      <c r="M23" s="7">
        <v>1</v>
      </c>
      <c r="N23" s="8"/>
    </row>
    <row r="24" spans="1:14" s="10" customFormat="1" ht="18" customHeight="1" x14ac:dyDescent="0.35">
      <c r="A24" s="5" t="s">
        <v>77</v>
      </c>
      <c r="B24" s="6" t="s">
        <v>78</v>
      </c>
      <c r="C24" s="7">
        <v>1</v>
      </c>
      <c r="D24" s="8"/>
      <c r="F24" s="24" t="s">
        <v>136</v>
      </c>
      <c r="G24" s="27" t="s">
        <v>121</v>
      </c>
      <c r="H24" s="32">
        <v>3</v>
      </c>
      <c r="I24" s="8"/>
      <c r="K24" s="5" t="s">
        <v>75</v>
      </c>
      <c r="L24" s="6" t="s">
        <v>76</v>
      </c>
      <c r="M24" s="7">
        <v>1</v>
      </c>
      <c r="N24" s="8"/>
    </row>
    <row r="25" spans="1:14" s="10" customFormat="1" ht="18" customHeight="1" x14ac:dyDescent="0.35">
      <c r="A25" s="5" t="s">
        <v>81</v>
      </c>
      <c r="B25" s="6" t="s">
        <v>82</v>
      </c>
      <c r="C25" s="7">
        <v>2</v>
      </c>
      <c r="D25" s="8"/>
      <c r="F25" s="5" t="s">
        <v>83</v>
      </c>
      <c r="G25" s="6" t="s">
        <v>84</v>
      </c>
      <c r="H25" s="28">
        <v>2</v>
      </c>
      <c r="I25" s="8"/>
      <c r="K25" s="5" t="s">
        <v>79</v>
      </c>
      <c r="L25" s="6" t="s">
        <v>80</v>
      </c>
      <c r="M25" s="7" t="s">
        <v>48</v>
      </c>
      <c r="N25" s="8"/>
    </row>
    <row r="26" spans="1:14" s="10" customFormat="1" ht="18" customHeight="1" x14ac:dyDescent="0.35">
      <c r="A26" s="5" t="s">
        <v>85</v>
      </c>
      <c r="B26" s="6" t="s">
        <v>86</v>
      </c>
      <c r="C26" s="7">
        <v>2</v>
      </c>
      <c r="D26" s="8"/>
      <c r="F26" s="5" t="s">
        <v>87</v>
      </c>
      <c r="G26" s="6" t="s">
        <v>88</v>
      </c>
      <c r="H26" s="28">
        <v>1</v>
      </c>
      <c r="I26" s="8"/>
      <c r="K26" s="11">
        <f>(M19*N19)+(M20*N20)+(M21*N21)+(M22*N22)+(M23*N23)+(M24*N24)</f>
        <v>0</v>
      </c>
      <c r="L26" s="12" t="s">
        <v>53</v>
      </c>
      <c r="M26" s="13">
        <f>SUM(M19:M24)</f>
        <v>16</v>
      </c>
      <c r="N26" s="16">
        <f>K26/M26</f>
        <v>0</v>
      </c>
    </row>
    <row r="27" spans="1:14" s="10" customFormat="1" ht="18" customHeight="1" x14ac:dyDescent="0.35">
      <c r="A27" s="5" t="s">
        <v>89</v>
      </c>
      <c r="B27" s="6" t="s">
        <v>90</v>
      </c>
      <c r="C27" s="7">
        <v>2</v>
      </c>
      <c r="D27" s="8"/>
      <c r="F27" s="5" t="s">
        <v>91</v>
      </c>
      <c r="G27" s="6" t="s">
        <v>92</v>
      </c>
      <c r="H27" s="28">
        <v>1</v>
      </c>
      <c r="I27" s="8"/>
      <c r="K27" s="17"/>
      <c r="L27" s="18" t="s">
        <v>93</v>
      </c>
      <c r="M27" s="35">
        <f>(A16+A30)/(C16+C30)</f>
        <v>0</v>
      </c>
      <c r="N27" s="36"/>
    </row>
    <row r="28" spans="1:14" s="10" customFormat="1" ht="18" customHeight="1" x14ac:dyDescent="0.35">
      <c r="A28" s="5" t="s">
        <v>94</v>
      </c>
      <c r="B28" s="6" t="s">
        <v>95</v>
      </c>
      <c r="C28" s="7">
        <v>2</v>
      </c>
      <c r="D28" s="8"/>
      <c r="F28" s="5" t="s">
        <v>96</v>
      </c>
      <c r="G28" s="6" t="s">
        <v>97</v>
      </c>
      <c r="H28" s="7" t="s">
        <v>48</v>
      </c>
      <c r="I28" s="19"/>
      <c r="K28" s="17"/>
      <c r="L28" s="18" t="s">
        <v>98</v>
      </c>
      <c r="M28" s="35">
        <f>(A16+A30+F15+F29)/(C16+C30+H15+H29)</f>
        <v>0</v>
      </c>
      <c r="N28" s="36"/>
    </row>
    <row r="29" spans="1:14" s="10" customFormat="1" ht="19.5" customHeight="1" x14ac:dyDescent="0.35">
      <c r="A29" s="5" t="s">
        <v>99</v>
      </c>
      <c r="B29" s="6" t="s">
        <v>100</v>
      </c>
      <c r="C29" s="7" t="s">
        <v>48</v>
      </c>
      <c r="D29" s="6"/>
      <c r="F29" s="11">
        <f>(H19*I19)+(H20*I20)+(H21*I21)+(H22*I22)+(H23*I23)+(H24*I24)+(H25*I25)+(H26*I26)+(H27*I27)</f>
        <v>0</v>
      </c>
      <c r="G29" s="12" t="s">
        <v>53</v>
      </c>
      <c r="H29" s="13">
        <f>SUM(H19:H27)</f>
        <v>19</v>
      </c>
      <c r="I29" s="14">
        <f>F29/H29</f>
        <v>0</v>
      </c>
      <c r="K29" s="17"/>
      <c r="L29" s="18" t="s">
        <v>101</v>
      </c>
      <c r="M29" s="35">
        <f>(A16+A30+F15+F29+K14)/(C16+C30+H15+H29+M14)</f>
        <v>0</v>
      </c>
      <c r="N29" s="36"/>
    </row>
    <row r="30" spans="1:14" s="10" customFormat="1" ht="19.5" customHeight="1" x14ac:dyDescent="0.35">
      <c r="A30" s="11">
        <f>(C19*D19)+(C20*D20)+(C21*D21)+(C22*D22)+(C23*D23)+(C24*D24)+(C25*D25)+(C26*D26)+(C27*D27)+(C28*D28)</f>
        <v>0</v>
      </c>
      <c r="B30" s="12" t="s">
        <v>53</v>
      </c>
      <c r="C30" s="13">
        <f>SUM(C19:C28)</f>
        <v>18</v>
      </c>
      <c r="D30" s="14">
        <f>A30/C30</f>
        <v>0</v>
      </c>
      <c r="H30" s="15"/>
      <c r="I30" s="15"/>
      <c r="K30" s="17"/>
      <c r="L30" s="18" t="s">
        <v>102</v>
      </c>
      <c r="M30" s="35">
        <f>(A16+A30+F15+F29+K14+K26)/(C16+C30+H15+H29+M14+M26)</f>
        <v>0</v>
      </c>
      <c r="N30" s="36"/>
    </row>
    <row r="32" spans="1:14" ht="26.25" customHeight="1" x14ac:dyDescent="0.35">
      <c r="B32" s="22" t="s">
        <v>103</v>
      </c>
    </row>
    <row r="33" spans="2:2" ht="27" customHeight="1" x14ac:dyDescent="0.35">
      <c r="B33" s="23" t="s">
        <v>104</v>
      </c>
    </row>
  </sheetData>
  <mergeCells count="14">
    <mergeCell ref="A1:H1"/>
    <mergeCell ref="L1:N1"/>
    <mergeCell ref="A2:H2"/>
    <mergeCell ref="L2:N2"/>
    <mergeCell ref="A3:D3"/>
    <mergeCell ref="F3:I3"/>
    <mergeCell ref="K3:N3"/>
    <mergeCell ref="M30:N30"/>
    <mergeCell ref="A17:D17"/>
    <mergeCell ref="F17:I17"/>
    <mergeCell ref="K17:N17"/>
    <mergeCell ref="M27:N27"/>
    <mergeCell ref="M28:N28"/>
    <mergeCell ref="M29:N29"/>
  </mergeCells>
  <pageMargins left="0.7" right="0.4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คู่มือการใช้งาน</vt:lpstr>
      <vt:lpstr>การตลาด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leechalean Banchang</cp:lastModifiedBy>
  <cp:lastPrinted>2017-09-09T05:39:59Z</cp:lastPrinted>
  <dcterms:created xsi:type="dcterms:W3CDTF">2017-09-09T05:38:52Z</dcterms:created>
  <dcterms:modified xsi:type="dcterms:W3CDTF">2017-09-20T03:42:00Z</dcterms:modified>
</cp:coreProperties>
</file>